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0116"/>
  <workbookPr showInkAnnotation="0"/>
  <mc:AlternateContent xmlns:mc="http://schemas.openxmlformats.org/markup-compatibility/2006">
    <mc:Choice Requires="x15">
      <x15ac:absPath xmlns:x15ac="http://schemas.microsoft.com/office/spreadsheetml/2010/11/ac" url="/Volumes/UNIVCOM/UCOMM/CALS O Drive/NC Cooperative Extension/Extension Publications/01. Drafts/AG- _Landscape Irrigation Auditing Made Simple/"/>
    </mc:Choice>
  </mc:AlternateContent>
  <bookViews>
    <workbookView xWindow="60" yWindow="460" windowWidth="27980" windowHeight="14880"/>
  </bookViews>
  <sheets>
    <sheet name="entry.form" sheetId="1" r:id="rId1"/>
    <sheet name="sandbox" sheetId="2" r:id="rId2"/>
  </sheets>
  <calcPr calcId="162913" concurrentCalc="0"/>
</workbook>
</file>

<file path=xl/calcChain.xml><?xml version="1.0" encoding="utf-8"?>
<calcChain xmlns="http://schemas.openxmlformats.org/spreadsheetml/2006/main">
  <c r="F4" i="2" l="1"/>
  <c r="C40" i="2"/>
  <c r="C41" i="2"/>
  <c r="C42" i="2"/>
  <c r="C43" i="2"/>
  <c r="C44" i="2"/>
  <c r="C45" i="2"/>
  <c r="C46" i="2"/>
  <c r="C47" i="2"/>
  <c r="C48" i="2"/>
  <c r="C49" i="2"/>
  <c r="C50" i="2"/>
  <c r="C39" i="2"/>
  <c r="C38" i="2"/>
  <c r="C28" i="2"/>
  <c r="C29" i="2"/>
  <c r="C30" i="2"/>
  <c r="C31" i="2"/>
  <c r="C32" i="2"/>
  <c r="C33" i="2"/>
  <c r="C34" i="2"/>
  <c r="C35" i="2"/>
  <c r="C36" i="2"/>
  <c r="C37" i="2"/>
  <c r="C27" i="2"/>
  <c r="C16" i="2"/>
  <c r="C17" i="2"/>
  <c r="C18" i="2"/>
  <c r="C19" i="2"/>
  <c r="C20" i="2"/>
  <c r="C21" i="2"/>
  <c r="C22" i="2"/>
  <c r="C23" i="2"/>
  <c r="C24" i="2"/>
  <c r="C25" i="2"/>
  <c r="C26" i="2"/>
  <c r="C15" i="2"/>
  <c r="C4" i="2"/>
  <c r="C5" i="2"/>
  <c r="C6" i="2"/>
  <c r="C7" i="2"/>
  <c r="C8" i="2"/>
  <c r="C9" i="2"/>
  <c r="C10" i="2"/>
  <c r="C11" i="2"/>
  <c r="C12" i="2"/>
  <c r="C13" i="2"/>
  <c r="C14" i="2"/>
  <c r="C3" i="2"/>
  <c r="F6" i="2"/>
  <c r="F5" i="2"/>
  <c r="C51" i="2"/>
  <c r="F12" i="2"/>
  <c r="F13" i="2"/>
  <c r="AH4" i="2" a="1"/>
  <c r="AD4" i="2" a="1"/>
  <c r="Z4" i="2" a="1"/>
  <c r="V4" i="2" a="1"/>
  <c r="R4" i="2" a="1"/>
  <c r="N4" i="2" a="1"/>
  <c r="AA4" i="2" a="1"/>
  <c r="O4" i="2" a="1"/>
  <c r="AG4" i="2" a="1"/>
  <c r="AC4" i="2" a="1"/>
  <c r="Y4" i="2" a="1"/>
  <c r="U4" i="2" a="1"/>
  <c r="Q4" i="2" a="1"/>
  <c r="M4" i="2" a="1"/>
  <c r="W4" i="2" a="1"/>
  <c r="S4" i="2" a="1"/>
  <c r="AF4" i="2" a="1"/>
  <c r="AB4" i="2" a="1"/>
  <c r="X4" i="2" a="1"/>
  <c r="T4" i="2" a="1"/>
  <c r="P4" i="2" a="1"/>
  <c r="L4" i="2" a="1"/>
  <c r="AE4" i="2" a="1"/>
  <c r="K4" i="2" a="1"/>
  <c r="K4" i="2"/>
  <c r="K29" i="2"/>
  <c r="N27" i="1"/>
  <c r="N28" i="1"/>
  <c r="S4" i="2"/>
  <c r="S11" i="2"/>
  <c r="S9" i="2"/>
  <c r="S7" i="2"/>
  <c r="S5" i="2"/>
  <c r="S10" i="2"/>
  <c r="S12" i="2"/>
  <c r="S8" i="2"/>
  <c r="S6" i="2"/>
  <c r="V4" i="2"/>
  <c r="V14" i="2"/>
  <c r="V5" i="2"/>
  <c r="V8" i="2"/>
  <c r="V6" i="2"/>
  <c r="V11" i="2"/>
  <c r="V15" i="2"/>
  <c r="V13" i="2"/>
  <c r="V10" i="2"/>
  <c r="V9" i="2"/>
  <c r="V12" i="2"/>
  <c r="V7" i="2"/>
  <c r="X4" i="2"/>
  <c r="X6" i="2"/>
  <c r="X5" i="2"/>
  <c r="X12" i="2"/>
  <c r="X11" i="2"/>
  <c r="X17" i="2"/>
  <c r="X15" i="2"/>
  <c r="X8" i="2"/>
  <c r="X7" i="2"/>
  <c r="X13" i="2"/>
  <c r="X10" i="2"/>
  <c r="X14" i="2"/>
  <c r="X9" i="2"/>
  <c r="X16" i="2"/>
  <c r="W4" i="2"/>
  <c r="W14" i="2"/>
  <c r="W5" i="2"/>
  <c r="W12" i="2"/>
  <c r="W6" i="2"/>
  <c r="W15" i="2"/>
  <c r="W8" i="2"/>
  <c r="W11" i="2"/>
  <c r="W13" i="2"/>
  <c r="W10" i="2"/>
  <c r="W7" i="2"/>
  <c r="W9" i="2"/>
  <c r="W16" i="2"/>
  <c r="Y4" i="2"/>
  <c r="Y7" i="2"/>
  <c r="Y17" i="2"/>
  <c r="Y11" i="2"/>
  <c r="Y8" i="2"/>
  <c r="Y18" i="2"/>
  <c r="Y13" i="2"/>
  <c r="Y10" i="2"/>
  <c r="Y14" i="2"/>
  <c r="Y9" i="2"/>
  <c r="Y16" i="2"/>
  <c r="Y12" i="2"/>
  <c r="Y15" i="2"/>
  <c r="Y6" i="2"/>
  <c r="Y5" i="2"/>
  <c r="AA4" i="2"/>
  <c r="AA11" i="2"/>
  <c r="AA19" i="2"/>
  <c r="AA14" i="2"/>
  <c r="AA20" i="2"/>
  <c r="AA13" i="2"/>
  <c r="AA15" i="2"/>
  <c r="AA10" i="2"/>
  <c r="AA16" i="2"/>
  <c r="AA9" i="2"/>
  <c r="AA7" i="2"/>
  <c r="AA6" i="2"/>
  <c r="AA12" i="2"/>
  <c r="AA17" i="2"/>
  <c r="AA8" i="2"/>
  <c r="AA5" i="2"/>
  <c r="AA18" i="2"/>
  <c r="Z4" i="2"/>
  <c r="Z15" i="2"/>
  <c r="Z6" i="2"/>
  <c r="Z5" i="2"/>
  <c r="Z16" i="2"/>
  <c r="Z7" i="2"/>
  <c r="Z17" i="2"/>
  <c r="Z19" i="2"/>
  <c r="Z12" i="2"/>
  <c r="Z18" i="2"/>
  <c r="Z13" i="2"/>
  <c r="Z11" i="2"/>
  <c r="Z8" i="2"/>
  <c r="Z10" i="2"/>
  <c r="Z14" i="2"/>
  <c r="Z9" i="2"/>
  <c r="U4" i="2"/>
  <c r="U10" i="2"/>
  <c r="U5" i="2"/>
  <c r="U11" i="2"/>
  <c r="U6" i="2"/>
  <c r="U12" i="2"/>
  <c r="U7" i="2"/>
  <c r="U13" i="2"/>
  <c r="U8" i="2"/>
  <c r="U14" i="2"/>
  <c r="U9" i="2"/>
  <c r="O4" i="2"/>
  <c r="O5" i="2"/>
  <c r="O8" i="2"/>
  <c r="O7" i="2"/>
  <c r="O6" i="2"/>
  <c r="AE4" i="2"/>
  <c r="AE7" i="2"/>
  <c r="AE21" i="2"/>
  <c r="AE5" i="2"/>
  <c r="AE10" i="2"/>
  <c r="AE12" i="2"/>
  <c r="AE22" i="2"/>
  <c r="AE17" i="2"/>
  <c r="AE19" i="2"/>
  <c r="AE24" i="2"/>
  <c r="AE8" i="2"/>
  <c r="AE23" i="2"/>
  <c r="AE14" i="2"/>
  <c r="AE13" i="2"/>
  <c r="AE11" i="2"/>
  <c r="AE20" i="2"/>
  <c r="AE15" i="2"/>
  <c r="AE6" i="2"/>
  <c r="AE9" i="2"/>
  <c r="AE18" i="2"/>
  <c r="AE16" i="2"/>
  <c r="L4" i="2"/>
  <c r="L5" i="2"/>
  <c r="AB4" i="2"/>
  <c r="AB7" i="2"/>
  <c r="AB21" i="2"/>
  <c r="AB5" i="2"/>
  <c r="AB20" i="2"/>
  <c r="AB18" i="2"/>
  <c r="AB17" i="2"/>
  <c r="AB19" i="2"/>
  <c r="AB16" i="2"/>
  <c r="AB14" i="2"/>
  <c r="AB13" i="2"/>
  <c r="AB11" i="2"/>
  <c r="AB12" i="2"/>
  <c r="AB10" i="2"/>
  <c r="AB8" i="2"/>
  <c r="AB15" i="2"/>
  <c r="AB6" i="2"/>
  <c r="AB9" i="2"/>
  <c r="M4" i="2"/>
  <c r="M6" i="2"/>
  <c r="M5" i="2"/>
  <c r="AC7" i="2"/>
  <c r="AC10" i="2"/>
  <c r="AC13" i="2"/>
  <c r="AC16" i="2"/>
  <c r="AC19" i="2"/>
  <c r="AC22" i="2"/>
  <c r="AC6" i="2"/>
  <c r="AC9" i="2"/>
  <c r="AC12" i="2"/>
  <c r="AC15" i="2"/>
  <c r="AC18" i="2"/>
  <c r="AC21" i="2"/>
  <c r="AC5" i="2"/>
  <c r="AC8" i="2"/>
  <c r="AC11" i="2"/>
  <c r="AC4" i="2"/>
  <c r="AC14" i="2"/>
  <c r="AC17" i="2"/>
  <c r="AC20" i="2"/>
  <c r="N4" i="2"/>
  <c r="N5" i="2"/>
  <c r="N7" i="2"/>
  <c r="N6" i="2"/>
  <c r="AD4" i="2"/>
  <c r="AD15" i="2"/>
  <c r="AD18" i="2"/>
  <c r="AD21" i="2"/>
  <c r="AD5" i="2"/>
  <c r="AD8" i="2"/>
  <c r="AD11" i="2"/>
  <c r="AD14" i="2"/>
  <c r="AD17" i="2"/>
  <c r="AD20" i="2"/>
  <c r="AD23" i="2"/>
  <c r="AD7" i="2"/>
  <c r="AD10" i="2"/>
  <c r="AD13" i="2"/>
  <c r="AD16" i="2"/>
  <c r="AD19" i="2"/>
  <c r="AD12" i="2"/>
  <c r="AD22" i="2"/>
  <c r="AD6" i="2"/>
  <c r="AD9" i="2"/>
  <c r="T4" i="2"/>
  <c r="T6" i="2"/>
  <c r="T11" i="2"/>
  <c r="T13" i="2"/>
  <c r="T10" i="2"/>
  <c r="T9" i="2"/>
  <c r="T12" i="2"/>
  <c r="T7" i="2"/>
  <c r="T5" i="2"/>
  <c r="T8" i="2"/>
  <c r="P4" i="2"/>
  <c r="P5" i="2"/>
  <c r="P8" i="2"/>
  <c r="P7" i="2"/>
  <c r="P6" i="2"/>
  <c r="P9" i="2"/>
  <c r="AF4" i="2"/>
  <c r="AF22" i="2"/>
  <c r="AF21" i="2"/>
  <c r="AF5" i="2"/>
  <c r="AF10" i="2"/>
  <c r="AF12" i="2"/>
  <c r="AF23" i="2"/>
  <c r="AF14" i="2"/>
  <c r="AF17" i="2"/>
  <c r="AF19" i="2"/>
  <c r="AF24" i="2"/>
  <c r="AF8" i="2"/>
  <c r="AF15" i="2"/>
  <c r="AF6" i="2"/>
  <c r="AF13" i="2"/>
  <c r="AF11" i="2"/>
  <c r="AF20" i="2"/>
  <c r="AF7" i="2"/>
  <c r="AF9" i="2"/>
  <c r="AF18" i="2"/>
  <c r="AF16" i="2"/>
  <c r="AF25" i="2"/>
  <c r="Q4" i="2"/>
  <c r="Q10" i="2"/>
  <c r="Q8" i="2"/>
  <c r="Q6" i="2"/>
  <c r="Q9" i="2"/>
  <c r="Q7" i="2"/>
  <c r="Q5" i="2"/>
  <c r="AG4" i="2"/>
  <c r="AG19" i="2"/>
  <c r="AG14" i="2"/>
  <c r="AG17" i="2"/>
  <c r="AG15" i="2"/>
  <c r="AG24" i="2"/>
  <c r="AG8" i="2"/>
  <c r="AG12" i="2"/>
  <c r="AG11" i="2"/>
  <c r="AG6" i="2"/>
  <c r="AG13" i="2"/>
  <c r="AG26" i="2"/>
  <c r="AG20" i="2"/>
  <c r="AG7" i="2"/>
  <c r="AG25" i="2"/>
  <c r="AG9" i="2"/>
  <c r="AG18" i="2"/>
  <c r="AG16" i="2"/>
  <c r="AG23" i="2"/>
  <c r="AG22" i="2"/>
  <c r="AG21" i="2"/>
  <c r="AG5" i="2"/>
  <c r="AG10" i="2"/>
  <c r="R4" i="2"/>
  <c r="R7" i="2"/>
  <c r="R11" i="2"/>
  <c r="R6" i="2"/>
  <c r="R10" i="2"/>
  <c r="R9" i="2"/>
  <c r="R8" i="2"/>
  <c r="R5" i="2"/>
  <c r="AH4" i="2"/>
  <c r="AH23" i="2"/>
  <c r="AH22" i="2"/>
  <c r="AH21" i="2"/>
  <c r="AH5" i="2"/>
  <c r="AH18" i="2"/>
  <c r="AH16" i="2"/>
  <c r="AH15" i="2"/>
  <c r="AH14" i="2"/>
  <c r="AH17" i="2"/>
  <c r="AH27" i="2"/>
  <c r="AH10" i="2"/>
  <c r="AH12" i="2"/>
  <c r="AH7" i="2"/>
  <c r="AH6" i="2"/>
  <c r="AH13" i="2"/>
  <c r="AH19" i="2"/>
  <c r="AH24" i="2"/>
  <c r="AH8" i="2"/>
  <c r="AH26" i="2"/>
  <c r="AH25" i="2"/>
  <c r="AH9" i="2"/>
  <c r="AH11" i="2"/>
  <c r="AH20" i="2"/>
  <c r="F12" i="1"/>
  <c r="F13" i="1"/>
  <c r="F14" i="1"/>
  <c r="F15" i="1"/>
  <c r="F16" i="1"/>
  <c r="F17" i="1"/>
  <c r="F18" i="1"/>
  <c r="F19" i="1"/>
  <c r="F20" i="1"/>
  <c r="F21" i="1"/>
  <c r="F22" i="1"/>
  <c r="F23" i="1"/>
  <c r="I12" i="1"/>
  <c r="I13" i="1"/>
  <c r="I14" i="1"/>
  <c r="I15" i="1"/>
  <c r="I16" i="1"/>
  <c r="I17" i="1"/>
  <c r="I18" i="1"/>
  <c r="I19" i="1"/>
  <c r="I20" i="1"/>
  <c r="I21" i="1"/>
  <c r="I22" i="1"/>
  <c r="I23" i="1"/>
  <c r="L12" i="1"/>
  <c r="L13" i="1"/>
  <c r="L14" i="1"/>
  <c r="L15" i="1"/>
  <c r="L16" i="1"/>
  <c r="L17" i="1"/>
  <c r="L18" i="1"/>
  <c r="L19" i="1"/>
  <c r="L20" i="1"/>
  <c r="L21" i="1"/>
  <c r="L22" i="1"/>
  <c r="L23" i="1"/>
  <c r="Q29" i="2"/>
  <c r="P29" i="2"/>
  <c r="M29" i="2"/>
  <c r="L29" i="2"/>
  <c r="X29" i="2"/>
  <c r="V29" i="2"/>
  <c r="AG29" i="2"/>
  <c r="AE29" i="2"/>
  <c r="U29" i="2"/>
  <c r="Z29" i="2"/>
  <c r="T29" i="2"/>
  <c r="N29" i="2"/>
  <c r="F10" i="2"/>
  <c r="F11" i="2"/>
  <c r="F28" i="1"/>
  <c r="Y29" i="2"/>
  <c r="S29" i="2"/>
  <c r="AH29" i="2"/>
  <c r="R29" i="2"/>
  <c r="O29" i="2"/>
  <c r="F8" i="2"/>
  <c r="F9" i="2"/>
  <c r="F27" i="1"/>
  <c r="AF29" i="2"/>
  <c r="AD29" i="2"/>
  <c r="AC29" i="2"/>
  <c r="AB29" i="2"/>
  <c r="AA29" i="2"/>
  <c r="W29" i="2"/>
</calcChain>
</file>

<file path=xl/sharedStrings.xml><?xml version="1.0" encoding="utf-8"?>
<sst xmlns="http://schemas.openxmlformats.org/spreadsheetml/2006/main" count="28" uniqueCount="24">
  <si>
    <t>Distribution Uniformity (DU)</t>
  </si>
  <si>
    <r>
      <t>DU</t>
    </r>
    <r>
      <rPr>
        <vertAlign val="subscript"/>
        <sz val="11"/>
        <color theme="1"/>
        <rFont val="Calibri"/>
        <family val="2"/>
        <scheme val="minor"/>
      </rPr>
      <t>LH</t>
    </r>
  </si>
  <si>
    <t>number of samples</t>
  </si>
  <si>
    <t>number in low quarter</t>
  </si>
  <si>
    <t>number in low half</t>
  </si>
  <si>
    <t xml:space="preserve"> </t>
  </si>
  <si>
    <t>all.columns</t>
  </si>
  <si>
    <t>Lowest n</t>
  </si>
  <si>
    <r>
      <t>Run Time (t</t>
    </r>
    <r>
      <rPr>
        <b/>
        <vertAlign val="subscript"/>
        <sz val="11"/>
        <color theme="1"/>
        <rFont val="Calibri"/>
        <family val="2"/>
        <scheme val="minor"/>
      </rPr>
      <t>R</t>
    </r>
    <r>
      <rPr>
        <b/>
        <sz val="11"/>
        <color theme="1"/>
        <rFont val="Calibri"/>
        <family val="2"/>
        <scheme val="minor"/>
      </rPr>
      <t>), min.</t>
    </r>
  </si>
  <si>
    <t>Zone</t>
  </si>
  <si>
    <t>Catch Device Worksheet</t>
  </si>
  <si>
    <r>
      <t>DU</t>
    </r>
    <r>
      <rPr>
        <b/>
        <vertAlign val="subscript"/>
        <sz val="12"/>
        <color theme="1"/>
        <rFont val="Calibri"/>
        <family val="2"/>
        <scheme val="minor"/>
      </rPr>
      <t>LQ</t>
    </r>
  </si>
  <si>
    <t>PR (in./hr)</t>
  </si>
  <si>
    <t>PR (mm/hr)</t>
  </si>
  <si>
    <t>Precipitation Rate (PR)</t>
  </si>
  <si>
    <t>&lt; added in</t>
  </si>
  <si>
    <t>Enter audit run time in upper green cell</t>
  </si>
  <si>
    <t>Enter depth of water in inches (decimal) for each catch device in the numbered green cells</t>
  </si>
  <si>
    <t>depth low quarter</t>
  </si>
  <si>
    <t>Average depth lq</t>
  </si>
  <si>
    <t>depth low half</t>
  </si>
  <si>
    <t>Average depth lh</t>
  </si>
  <si>
    <t>total depth</t>
  </si>
  <si>
    <t>Average depth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</si>
</sst>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??/16"/>
    <numFmt numFmtId="165" formatCode="#\ ?/8"/>
    <numFmt numFmtId="166" formatCode="#\ ?/4"/>
    <numFmt numFmtId="167" formatCode="#\ ?/2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4" borderId="0" xfId="0" applyFill="1"/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0" fillId="0" borderId="0" xfId="0" applyFill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2" fontId="0" fillId="0" borderId="0" xfId="0" applyNumberFormat="1" applyFill="1" applyBorder="1" applyProtection="1">
      <protection locked="0"/>
    </xf>
    <xf numFmtId="0" fontId="6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1" fillId="0" borderId="0" xfId="0" applyFo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0" xfId="0" applyFont="1" applyBorder="1" applyProtection="1">
      <protection locked="0"/>
    </xf>
    <xf numFmtId="164" fontId="0" fillId="0" borderId="0" xfId="0" applyNumberFormat="1" applyBorder="1" applyAlignment="1" applyProtection="1">
      <protection locked="0"/>
    </xf>
    <xf numFmtId="165" fontId="0" fillId="0" borderId="0" xfId="0" applyNumberFormat="1" applyBorder="1" applyAlignment="1" applyProtection="1">
      <protection locked="0"/>
    </xf>
    <xf numFmtId="2" fontId="0" fillId="2" borderId="1" xfId="0" applyNumberFormat="1" applyFill="1" applyBorder="1" applyProtection="1">
      <protection locked="0"/>
    </xf>
    <xf numFmtId="166" fontId="0" fillId="0" borderId="0" xfId="0" applyNumberFormat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167" fontId="0" fillId="0" borderId="0" xfId="0" applyNumberFormat="1" applyBorder="1" applyAlignment="1" applyProtection="1">
      <protection locked="0"/>
    </xf>
    <xf numFmtId="0" fontId="4" fillId="0" borderId="0" xfId="0" applyFont="1" applyProtection="1">
      <protection locked="0"/>
    </xf>
    <xf numFmtId="1" fontId="0" fillId="0" borderId="0" xfId="0" applyNumberFormat="1" applyProtection="1">
      <protection locked="0"/>
    </xf>
    <xf numFmtId="1" fontId="4" fillId="3" borderId="0" xfId="0" applyNumberFormat="1" applyFont="1" applyFill="1" applyProtection="1"/>
    <xf numFmtId="2" fontId="4" fillId="3" borderId="0" xfId="0" applyNumberFormat="1" applyFont="1" applyFill="1" applyProtection="1"/>
    <xf numFmtId="0" fontId="5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0</xdr:row>
      <xdr:rowOff>104775</xdr:rowOff>
    </xdr:from>
    <xdr:to>
      <xdr:col>4</xdr:col>
      <xdr:colOff>186575</xdr:colOff>
      <xdr:row>2</xdr:row>
      <xdr:rowOff>223308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4" y="104775"/>
          <a:ext cx="1586751" cy="499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Q28"/>
  <sheetViews>
    <sheetView tabSelected="1" workbookViewId="0">
      <selection activeCell="N8" sqref="N8"/>
    </sheetView>
  </sheetViews>
  <sheetFormatPr baseColWidth="10" defaultColWidth="9.1640625" defaultRowHeight="15" x14ac:dyDescent="0.2"/>
  <cols>
    <col min="1" max="1" width="9.1640625" style="2"/>
    <col min="2" max="2" width="6.5" style="2" customWidth="1"/>
    <col min="3" max="3" width="9.6640625" style="2" customWidth="1"/>
    <col min="4" max="4" width="1.83203125" style="2" customWidth="1"/>
    <col min="5" max="6" width="9.1640625" style="2"/>
    <col min="7" max="7" width="1.33203125" style="2" customWidth="1"/>
    <col min="8" max="9" width="9.1640625" style="2"/>
    <col min="10" max="10" width="1.33203125" style="2" customWidth="1"/>
    <col min="11" max="12" width="9.1640625" style="2"/>
    <col min="13" max="13" width="0.83203125" style="2" customWidth="1"/>
    <col min="14" max="16384" width="9.1640625" style="2"/>
  </cols>
  <sheetData>
    <row r="3" spans="3:17" ht="19" x14ac:dyDescent="0.25">
      <c r="E3" s="25" t="s">
        <v>10</v>
      </c>
      <c r="F3" s="25"/>
      <c r="G3" s="25"/>
      <c r="H3" s="25"/>
      <c r="I3" s="25"/>
      <c r="J3" s="25"/>
      <c r="K3" s="25"/>
      <c r="L3" s="25"/>
      <c r="M3" s="3"/>
    </row>
    <row r="4" spans="3:17" ht="12.75" customHeight="1" x14ac:dyDescent="0.25">
      <c r="E4" s="4" t="s">
        <v>16</v>
      </c>
      <c r="F4" s="3"/>
      <c r="G4" s="3"/>
      <c r="H4" s="3"/>
      <c r="I4" s="3"/>
      <c r="J4" s="3"/>
      <c r="K4" s="3"/>
      <c r="L4" s="3"/>
      <c r="M4" s="3"/>
    </row>
    <row r="5" spans="3:17" x14ac:dyDescent="0.2">
      <c r="E5" s="4" t="s">
        <v>17</v>
      </c>
    </row>
    <row r="6" spans="3:17" x14ac:dyDescent="0.2">
      <c r="E6" s="4" t="s">
        <v>5</v>
      </c>
      <c r="H6" s="5"/>
    </row>
    <row r="7" spans="3:17" x14ac:dyDescent="0.2">
      <c r="C7" s="6"/>
      <c r="H7" s="7"/>
      <c r="P7" s="8"/>
      <c r="Q7" s="9"/>
    </row>
    <row r="8" spans="3:17" ht="17" x14ac:dyDescent="0.25">
      <c r="C8" s="6"/>
      <c r="D8" s="10"/>
      <c r="H8" s="11"/>
      <c r="K8" s="10" t="s">
        <v>8</v>
      </c>
      <c r="N8" s="12"/>
      <c r="P8" s="13"/>
      <c r="Q8" s="13"/>
    </row>
    <row r="9" spans="3:17" x14ac:dyDescent="0.2">
      <c r="C9" s="10"/>
      <c r="D9" s="10"/>
      <c r="K9" s="10"/>
      <c r="P9" s="14"/>
      <c r="Q9" s="9"/>
    </row>
    <row r="10" spans="3:17" x14ac:dyDescent="0.2">
      <c r="E10" s="10" t="s">
        <v>9</v>
      </c>
      <c r="F10" s="12"/>
      <c r="G10" s="10"/>
      <c r="P10" s="15"/>
      <c r="Q10" s="9"/>
    </row>
    <row r="11" spans="3:17" x14ac:dyDescent="0.2">
      <c r="P11" s="14"/>
      <c r="Q11" s="9"/>
    </row>
    <row r="12" spans="3:17" ht="14.5" customHeight="1" x14ac:dyDescent="0.2">
      <c r="C12" s="2">
        <v>1</v>
      </c>
      <c r="E12" s="16"/>
      <c r="F12" s="2">
        <f>+C23+1</f>
        <v>13</v>
      </c>
      <c r="H12" s="16"/>
      <c r="I12" s="2">
        <f>F23+1</f>
        <v>25</v>
      </c>
      <c r="K12" s="16"/>
      <c r="L12" s="2">
        <f>I23+1</f>
        <v>37</v>
      </c>
      <c r="N12" s="12"/>
      <c r="P12" s="17"/>
      <c r="Q12" s="9"/>
    </row>
    <row r="13" spans="3:17" ht="14.5" customHeight="1" x14ac:dyDescent="0.2">
      <c r="C13" s="2">
        <v>2</v>
      </c>
      <c r="E13" s="18"/>
      <c r="F13" s="2">
        <f t="shared" ref="F13:F23" si="0">+F12+1</f>
        <v>14</v>
      </c>
      <c r="H13" s="18"/>
      <c r="I13" s="2">
        <f t="shared" ref="I13:I23" si="1">+I12+1</f>
        <v>26</v>
      </c>
      <c r="K13" s="18"/>
      <c r="L13" s="2">
        <f t="shared" ref="L13:L23" si="2">+L12+1</f>
        <v>38</v>
      </c>
      <c r="N13" s="19"/>
      <c r="P13" s="14"/>
      <c r="Q13" s="9"/>
    </row>
    <row r="14" spans="3:17" ht="14.5" customHeight="1" x14ac:dyDescent="0.2">
      <c r="C14" s="2">
        <v>3</v>
      </c>
      <c r="E14" s="18"/>
      <c r="F14" s="2">
        <f t="shared" si="0"/>
        <v>15</v>
      </c>
      <c r="H14" s="18"/>
      <c r="I14" s="2">
        <f t="shared" si="1"/>
        <v>27</v>
      </c>
      <c r="K14" s="18"/>
      <c r="L14" s="2">
        <f t="shared" si="2"/>
        <v>39</v>
      </c>
      <c r="N14" s="19"/>
      <c r="P14" s="15"/>
      <c r="Q14" s="9"/>
    </row>
    <row r="15" spans="3:17" ht="14.5" customHeight="1" x14ac:dyDescent="0.2">
      <c r="C15" s="2">
        <v>4</v>
      </c>
      <c r="E15" s="18"/>
      <c r="F15" s="2">
        <f t="shared" si="0"/>
        <v>16</v>
      </c>
      <c r="H15" s="18"/>
      <c r="I15" s="2">
        <f t="shared" si="1"/>
        <v>28</v>
      </c>
      <c r="K15" s="18"/>
      <c r="L15" s="2">
        <f t="shared" si="2"/>
        <v>40</v>
      </c>
      <c r="N15" s="19"/>
      <c r="P15" s="14"/>
      <c r="Q15" s="9"/>
    </row>
    <row r="16" spans="3:17" ht="14.5" customHeight="1" x14ac:dyDescent="0.2">
      <c r="C16" s="2">
        <v>5</v>
      </c>
      <c r="E16" s="18"/>
      <c r="F16" s="2">
        <f>+F15+1</f>
        <v>17</v>
      </c>
      <c r="H16" s="18"/>
      <c r="I16" s="2">
        <f t="shared" si="1"/>
        <v>29</v>
      </c>
      <c r="K16" s="18"/>
      <c r="L16" s="2">
        <f t="shared" si="2"/>
        <v>41</v>
      </c>
      <c r="N16" s="19"/>
      <c r="P16" s="20"/>
      <c r="Q16" s="9"/>
    </row>
    <row r="17" spans="3:17" ht="14.5" customHeight="1" x14ac:dyDescent="0.2">
      <c r="C17" s="2">
        <v>6</v>
      </c>
      <c r="E17" s="18"/>
      <c r="F17" s="2">
        <f t="shared" si="0"/>
        <v>18</v>
      </c>
      <c r="H17" s="18"/>
      <c r="I17" s="2">
        <f t="shared" si="1"/>
        <v>30</v>
      </c>
      <c r="K17" s="18"/>
      <c r="L17" s="2">
        <f t="shared" si="2"/>
        <v>42</v>
      </c>
      <c r="N17" s="19"/>
      <c r="P17" s="14"/>
      <c r="Q17" s="9"/>
    </row>
    <row r="18" spans="3:17" ht="14.5" customHeight="1" x14ac:dyDescent="0.2">
      <c r="C18" s="2">
        <v>7</v>
      </c>
      <c r="E18" s="18"/>
      <c r="F18" s="2">
        <f t="shared" si="0"/>
        <v>19</v>
      </c>
      <c r="H18" s="18"/>
      <c r="I18" s="2">
        <f t="shared" si="1"/>
        <v>31</v>
      </c>
      <c r="K18" s="18"/>
      <c r="L18" s="2">
        <f t="shared" si="2"/>
        <v>43</v>
      </c>
      <c r="N18" s="19"/>
      <c r="P18" s="15"/>
      <c r="Q18" s="9"/>
    </row>
    <row r="19" spans="3:17" ht="14.5" customHeight="1" x14ac:dyDescent="0.2">
      <c r="C19" s="2">
        <v>8</v>
      </c>
      <c r="E19" s="18"/>
      <c r="F19" s="2">
        <f t="shared" si="0"/>
        <v>20</v>
      </c>
      <c r="H19" s="18"/>
      <c r="I19" s="2">
        <f t="shared" si="1"/>
        <v>32</v>
      </c>
      <c r="K19" s="18"/>
      <c r="L19" s="2">
        <f t="shared" si="2"/>
        <v>44</v>
      </c>
      <c r="N19" s="19"/>
      <c r="P19" s="14"/>
      <c r="Q19" s="9"/>
    </row>
    <row r="20" spans="3:17" x14ac:dyDescent="0.2">
      <c r="C20" s="2">
        <v>9</v>
      </c>
      <c r="E20" s="18"/>
      <c r="F20" s="2">
        <f t="shared" si="0"/>
        <v>21</v>
      </c>
      <c r="H20" s="18"/>
      <c r="I20" s="2">
        <f t="shared" si="1"/>
        <v>33</v>
      </c>
      <c r="K20" s="19"/>
      <c r="L20" s="2">
        <f t="shared" si="2"/>
        <v>45</v>
      </c>
      <c r="N20" s="19"/>
      <c r="P20" s="17"/>
      <c r="Q20" s="9"/>
    </row>
    <row r="21" spans="3:17" x14ac:dyDescent="0.2">
      <c r="C21" s="2">
        <v>10</v>
      </c>
      <c r="E21" s="18"/>
      <c r="F21" s="2">
        <f t="shared" si="0"/>
        <v>22</v>
      </c>
      <c r="H21" s="18"/>
      <c r="I21" s="2">
        <f t="shared" si="1"/>
        <v>34</v>
      </c>
      <c r="K21" s="19"/>
      <c r="L21" s="2">
        <f t="shared" si="2"/>
        <v>46</v>
      </c>
      <c r="N21" s="19"/>
      <c r="P21" s="14"/>
      <c r="Q21" s="9"/>
    </row>
    <row r="22" spans="3:17" ht="14.5" customHeight="1" x14ac:dyDescent="0.2">
      <c r="C22" s="2">
        <v>11</v>
      </c>
      <c r="E22" s="18"/>
      <c r="F22" s="2">
        <f t="shared" si="0"/>
        <v>23</v>
      </c>
      <c r="H22" s="18"/>
      <c r="I22" s="2">
        <f t="shared" si="1"/>
        <v>35</v>
      </c>
      <c r="K22" s="19"/>
      <c r="L22" s="2">
        <f t="shared" si="2"/>
        <v>47</v>
      </c>
      <c r="N22" s="19"/>
      <c r="P22" s="15"/>
      <c r="Q22" s="9"/>
    </row>
    <row r="23" spans="3:17" ht="14.5" customHeight="1" x14ac:dyDescent="0.2">
      <c r="C23" s="2">
        <v>12</v>
      </c>
      <c r="E23" s="18"/>
      <c r="F23" s="2">
        <f t="shared" si="0"/>
        <v>24</v>
      </c>
      <c r="H23" s="18"/>
      <c r="I23" s="2">
        <f t="shared" si="1"/>
        <v>36</v>
      </c>
      <c r="K23" s="19"/>
      <c r="L23" s="2">
        <f t="shared" si="2"/>
        <v>48</v>
      </c>
      <c r="N23" s="19"/>
      <c r="P23" s="14"/>
      <c r="Q23" s="9"/>
    </row>
    <row r="24" spans="3:17" ht="15" customHeight="1" x14ac:dyDescent="0.2">
      <c r="P24" s="9"/>
      <c r="Q24" s="9"/>
    </row>
    <row r="25" spans="3:17" x14ac:dyDescent="0.2">
      <c r="D25" s="10"/>
    </row>
    <row r="26" spans="3:17" x14ac:dyDescent="0.2">
      <c r="C26" s="10" t="s">
        <v>0</v>
      </c>
      <c r="K26" s="10" t="s">
        <v>14</v>
      </c>
    </row>
    <row r="27" spans="3:17" ht="18" x14ac:dyDescent="0.25">
      <c r="E27" s="21" t="s">
        <v>11</v>
      </c>
      <c r="F27" s="23" t="e">
        <f>(sandbox!F9/sandbox!F$13)*100</f>
        <v>#N/A</v>
      </c>
      <c r="G27" s="22"/>
      <c r="K27" s="21" t="s">
        <v>12</v>
      </c>
      <c r="N27" s="24" t="e">
        <f>(sandbox!F13/N8)*60</f>
        <v>#DIV/0!</v>
      </c>
    </row>
    <row r="28" spans="3:17" ht="17" x14ac:dyDescent="0.25">
      <c r="E28" s="21" t="s">
        <v>1</v>
      </c>
      <c r="F28" s="23" t="e">
        <f>(sandbox!F11/sandbox!F$13)*100</f>
        <v>#N/A</v>
      </c>
      <c r="G28" s="22"/>
      <c r="K28" s="21" t="s">
        <v>13</v>
      </c>
      <c r="N28" s="24" t="e">
        <f>N27*25.4</f>
        <v>#DIV/0!</v>
      </c>
    </row>
  </sheetData>
  <sheetProtection sheet="1" objects="1" scenarios="1" selectLockedCells="1"/>
  <mergeCells count="1">
    <mergeCell ref="E3:L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H51"/>
  <sheetViews>
    <sheetView workbookViewId="0">
      <selection activeCell="F27" sqref="F27"/>
    </sheetView>
  </sheetViews>
  <sheetFormatPr baseColWidth="10" defaultColWidth="8.83203125" defaultRowHeight="15" x14ac:dyDescent="0.2"/>
  <cols>
    <col min="3" max="3" width="12.5" customWidth="1"/>
  </cols>
  <sheetData>
    <row r="2" spans="3:34" x14ac:dyDescent="0.2">
      <c r="C2" t="s">
        <v>6</v>
      </c>
    </row>
    <row r="3" spans="3:34" x14ac:dyDescent="0.2">
      <c r="C3" t="str">
        <f>IF(entry.form!E12&lt;&gt;"",entry.form!E12,"")</f>
        <v/>
      </c>
      <c r="D3" t="s">
        <v>5</v>
      </c>
      <c r="J3" t="s">
        <v>7</v>
      </c>
      <c r="K3">
        <v>1</v>
      </c>
      <c r="L3">
        <v>2</v>
      </c>
      <c r="M3">
        <v>3</v>
      </c>
      <c r="N3">
        <v>4</v>
      </c>
      <c r="O3">
        <v>5</v>
      </c>
      <c r="P3">
        <v>6</v>
      </c>
      <c r="Q3">
        <v>7</v>
      </c>
      <c r="R3">
        <v>8</v>
      </c>
      <c r="S3">
        <v>9</v>
      </c>
      <c r="T3">
        <v>10</v>
      </c>
      <c r="U3">
        <v>11</v>
      </c>
      <c r="V3">
        <v>12</v>
      </c>
      <c r="W3">
        <v>13</v>
      </c>
      <c r="X3">
        <v>14</v>
      </c>
      <c r="Y3">
        <v>15</v>
      </c>
      <c r="Z3">
        <v>16</v>
      </c>
      <c r="AA3">
        <v>17</v>
      </c>
      <c r="AB3">
        <v>18</v>
      </c>
      <c r="AC3">
        <v>19</v>
      </c>
      <c r="AD3">
        <v>20</v>
      </c>
      <c r="AE3">
        <v>21</v>
      </c>
      <c r="AF3">
        <v>22</v>
      </c>
      <c r="AG3">
        <v>23</v>
      </c>
      <c r="AH3">
        <v>24</v>
      </c>
    </row>
    <row r="4" spans="3:34" x14ac:dyDescent="0.2">
      <c r="C4" t="str">
        <f>IF(entry.form!E13&lt;&gt;"",entry.form!E13,"")</f>
        <v/>
      </c>
      <c r="F4">
        <f>COUNT(entry.form!E12:E23,entry.form!H12:H23,entry.form!K12:K23,entry.form!N12:N23)</f>
        <v>0</v>
      </c>
      <c r="G4" t="s">
        <v>2</v>
      </c>
      <c r="K4" t="e">
        <f t="array" ref="K4">SMALL($C2:$C50,{1})</f>
        <v>#NUM!</v>
      </c>
      <c r="L4" t="e">
        <f t="array" ref="L4:L5">SMALL($C2:$C50,{1;2})</f>
        <v>#NUM!</v>
      </c>
      <c r="M4" t="e">
        <f t="array" ref="M4:M6">SMALL($C2:$C50,{1;2;3})</f>
        <v>#NUM!</v>
      </c>
      <c r="N4" t="e">
        <f t="array" ref="N4:N7">SMALL($C2:$C50,{1;2;3;4})</f>
        <v>#NUM!</v>
      </c>
      <c r="O4" t="e">
        <f t="array" ref="O4:O8">SMALL($C2:$C50,{1;2;3;4;5})</f>
        <v>#NUM!</v>
      </c>
      <c r="P4" t="e">
        <f t="array" ref="P4:P9">SMALL($C2:$C50,{1;2;3;4;5;6})</f>
        <v>#NUM!</v>
      </c>
      <c r="Q4" t="e">
        <f t="array" ref="Q4:Q10">SMALL($C2:$C50,{1;2;3;4;5;6;7})</f>
        <v>#NUM!</v>
      </c>
      <c r="R4" t="e">
        <f t="array" ref="R4:R11">SMALL($C2:$C50,{1;2;3;4;5;6;7;8})</f>
        <v>#NUM!</v>
      </c>
      <c r="S4" t="e">
        <f t="array" ref="S4:S12">SMALL($C2:$C50,{1;2;3;4;5;6;7;8;9})</f>
        <v>#NUM!</v>
      </c>
      <c r="T4" t="e">
        <f t="array" ref="T4:T13">SMALL($C2:$C50,{1;2;3;4;5;6;7;8;9;10})</f>
        <v>#NUM!</v>
      </c>
      <c r="U4" t="e">
        <f t="array" ref="U4:U14">SMALL($C2:$C50,{1;2;3;4;5;6;7;8;9;10;11})</f>
        <v>#NUM!</v>
      </c>
      <c r="V4" t="e">
        <f t="array" ref="V4:V15">SMALL($C2:$C50,{1;2;3;4;5;6;7;8;9;10;11;12})</f>
        <v>#NUM!</v>
      </c>
      <c r="W4" t="e">
        <f t="array" ref="W4:W16">SMALL($C2:$C50,{1;2;3;4;5;6;7;8;9;10;11;12;13})</f>
        <v>#NUM!</v>
      </c>
      <c r="X4" t="e">
        <f t="array" ref="X4:X17">SMALL($C2:$C50,{1;2;3;4;5;6;7;8;9;10;11;12;13;14})</f>
        <v>#NUM!</v>
      </c>
      <c r="Y4" t="e">
        <f t="array" ref="Y4:Y18">SMALL($C2:$C50,{1;2;3;4;5;6;7;8;9;10;11;12;13;14;15})</f>
        <v>#NUM!</v>
      </c>
      <c r="Z4" t="e">
        <f t="array" ref="Z4:Z19">SMALL($C2:$C50,{1;2;3;4;5;6;7;8;9;10;11;12;13;14;15;16})</f>
        <v>#NUM!</v>
      </c>
      <c r="AA4" t="e">
        <f t="array" ref="AA4:AA20">SMALL($C2:$C50,{1;2;3;4;5;6;7;8;9;10;11;12;13;14;15;16;17})</f>
        <v>#NUM!</v>
      </c>
      <c r="AB4" t="e">
        <f t="array" ref="AB4:AB21">SMALL($C2:$C50,{1;2;3;4;5;6;7;8;9;10;11;12;13;14;15;16;17;18})</f>
        <v>#NUM!</v>
      </c>
      <c r="AC4" t="e">
        <f t="array" ref="AC4:AC22">SMALL($C2:$C50,{1;2;3;4;5;6;7;8;9;10;11;12;13;14;15;16;17;18;19})</f>
        <v>#NUM!</v>
      </c>
      <c r="AD4" t="e">
        <f t="array" ref="AD4:AD23">SMALL($C2:$C50,{1;2;3;4;5;6;7;8;9;10;11;12;13;14;15;16;17;18;19;20})</f>
        <v>#NUM!</v>
      </c>
      <c r="AE4" t="e">
        <f t="array" ref="AE4:AE24">SMALL($C2:$C50,{1;2;3;4;5;6;7;8;9;10;11;12;13;14;15;16;17;18;19;20;21})</f>
        <v>#NUM!</v>
      </c>
      <c r="AF4" t="e">
        <f t="array" ref="AF4:AF25">SMALL($C2:$C50,{1;2;3;4;5;6;7;8;9;10;11;12;13;14;15;16;17;18;19;20;21;22})</f>
        <v>#NUM!</v>
      </c>
      <c r="AG4" t="e">
        <f t="array" ref="AG4:AG26">SMALL($C2:$C50,{1;2;3;4;5;6;7;8;9;10;11;12;13;14;15;16;17;18;19;20;21;22;23})</f>
        <v>#NUM!</v>
      </c>
      <c r="AH4" t="e">
        <f t="array" ref="AH4:AH27">SMALL($C2:$C50,{1;2;3;4;5;6;7;8;9;10;11;12;13;14;15;16;17;18;19;20;21;22;23;24})</f>
        <v>#NUM!</v>
      </c>
    </row>
    <row r="5" spans="3:34" x14ac:dyDescent="0.2">
      <c r="C5" t="str">
        <f>IF(entry.form!E14&lt;&gt;"",entry.form!E14,"")</f>
        <v/>
      </c>
      <c r="F5">
        <f>CEILING(F4/4,1)</f>
        <v>0</v>
      </c>
      <c r="G5" t="s">
        <v>3</v>
      </c>
      <c r="L5" t="e">
        <v>#NUM!</v>
      </c>
      <c r="M5" t="e">
        <v>#NUM!</v>
      </c>
      <c r="N5" t="e">
        <v>#NUM!</v>
      </c>
      <c r="O5" t="e">
        <v>#NUM!</v>
      </c>
      <c r="P5" t="e">
        <v>#NUM!</v>
      </c>
      <c r="Q5" t="e">
        <v>#NUM!</v>
      </c>
      <c r="R5" t="e">
        <v>#NUM!</v>
      </c>
      <c r="S5" t="e">
        <v>#NUM!</v>
      </c>
      <c r="T5" t="e">
        <v>#NUM!</v>
      </c>
      <c r="U5" t="e">
        <v>#NUM!</v>
      </c>
      <c r="V5" t="e">
        <v>#NUM!</v>
      </c>
      <c r="W5" t="e">
        <v>#NUM!</v>
      </c>
      <c r="X5" t="e">
        <v>#NUM!</v>
      </c>
      <c r="Y5" t="e">
        <v>#NUM!</v>
      </c>
      <c r="Z5" t="e">
        <v>#NUM!</v>
      </c>
      <c r="AA5" t="e">
        <v>#NUM!</v>
      </c>
      <c r="AB5" t="e">
        <v>#NUM!</v>
      </c>
      <c r="AC5" t="e">
        <v>#NUM!</v>
      </c>
      <c r="AD5" t="e">
        <v>#NUM!</v>
      </c>
      <c r="AE5" t="e">
        <v>#NUM!</v>
      </c>
      <c r="AF5" t="e">
        <v>#NUM!</v>
      </c>
      <c r="AG5" t="e">
        <v>#NUM!</v>
      </c>
      <c r="AH5" t="e">
        <v>#NUM!</v>
      </c>
    </row>
    <row r="6" spans="3:34" x14ac:dyDescent="0.2">
      <c r="C6" t="str">
        <f>IF(entry.form!E15&lt;&gt;"",entry.form!E15,"")</f>
        <v/>
      </c>
      <c r="F6">
        <f>CEILING(F4/2,1)</f>
        <v>0</v>
      </c>
      <c r="G6" t="s">
        <v>4</v>
      </c>
      <c r="M6" t="e">
        <v>#NUM!</v>
      </c>
      <c r="N6" t="e">
        <v>#NUM!</v>
      </c>
      <c r="O6" t="e">
        <v>#NUM!</v>
      </c>
      <c r="P6" t="e">
        <v>#NUM!</v>
      </c>
      <c r="Q6" t="e">
        <v>#NUM!</v>
      </c>
      <c r="R6" t="e">
        <v>#NUM!</v>
      </c>
      <c r="S6" t="e">
        <v>#NUM!</v>
      </c>
      <c r="T6" t="e">
        <v>#NUM!</v>
      </c>
      <c r="U6" t="e">
        <v>#NUM!</v>
      </c>
      <c r="V6" t="e">
        <v>#NUM!</v>
      </c>
      <c r="W6" t="e">
        <v>#NUM!</v>
      </c>
      <c r="X6" t="e">
        <v>#NUM!</v>
      </c>
      <c r="Y6" t="e">
        <v>#NUM!</v>
      </c>
      <c r="Z6" t="e">
        <v>#NUM!</v>
      </c>
      <c r="AA6" t="e">
        <v>#NUM!</v>
      </c>
      <c r="AB6" t="e">
        <v>#NUM!</v>
      </c>
      <c r="AC6" t="e">
        <v>#NUM!</v>
      </c>
      <c r="AD6" t="e">
        <v>#NUM!</v>
      </c>
      <c r="AE6" t="e">
        <v>#NUM!</v>
      </c>
      <c r="AF6" t="e">
        <v>#NUM!</v>
      </c>
      <c r="AG6" t="e">
        <v>#NUM!</v>
      </c>
      <c r="AH6" t="e">
        <v>#NUM!</v>
      </c>
    </row>
    <row r="7" spans="3:34" x14ac:dyDescent="0.2">
      <c r="C7" t="str">
        <f>IF(entry.form!E16&lt;&gt;"",entry.form!E16,"")</f>
        <v/>
      </c>
      <c r="N7" t="e">
        <v>#NUM!</v>
      </c>
      <c r="O7" t="e">
        <v>#NUM!</v>
      </c>
      <c r="P7" t="e">
        <v>#NUM!</v>
      </c>
      <c r="Q7" t="e">
        <v>#NUM!</v>
      </c>
      <c r="R7" t="e">
        <v>#NUM!</v>
      </c>
      <c r="S7" t="e">
        <v>#NUM!</v>
      </c>
      <c r="T7" t="e">
        <v>#NUM!</v>
      </c>
      <c r="U7" t="e">
        <v>#NUM!</v>
      </c>
      <c r="V7" t="e">
        <v>#NUM!</v>
      </c>
      <c r="W7" t="e">
        <v>#NUM!</v>
      </c>
      <c r="X7" t="e">
        <v>#NUM!</v>
      </c>
      <c r="Y7" t="e">
        <v>#NUM!</v>
      </c>
      <c r="Z7" t="e">
        <v>#NUM!</v>
      </c>
      <c r="AA7" t="e">
        <v>#NUM!</v>
      </c>
      <c r="AB7" t="e">
        <v>#NUM!</v>
      </c>
      <c r="AC7" t="e">
        <v>#NUM!</v>
      </c>
      <c r="AD7" t="e">
        <v>#NUM!</v>
      </c>
      <c r="AE7" t="e">
        <v>#NUM!</v>
      </c>
      <c r="AF7" t="e">
        <v>#NUM!</v>
      </c>
      <c r="AG7" t="e">
        <v>#NUM!</v>
      </c>
      <c r="AH7" t="e">
        <v>#NUM!</v>
      </c>
    </row>
    <row r="8" spans="3:34" x14ac:dyDescent="0.2">
      <c r="C8" t="str">
        <f>IF(entry.form!E17&lt;&gt;"",entry.form!E17,"")</f>
        <v/>
      </c>
      <c r="F8" t="e">
        <f>HLOOKUP(F5,$K$3:$AH$29,27)</f>
        <v>#N/A</v>
      </c>
      <c r="G8" t="s">
        <v>18</v>
      </c>
      <c r="O8" t="e">
        <v>#NUM!</v>
      </c>
      <c r="P8" t="e">
        <v>#NUM!</v>
      </c>
      <c r="Q8" t="e">
        <v>#NUM!</v>
      </c>
      <c r="R8" t="e">
        <v>#NUM!</v>
      </c>
      <c r="S8" t="e">
        <v>#NUM!</v>
      </c>
      <c r="T8" t="e">
        <v>#NUM!</v>
      </c>
      <c r="U8" t="e">
        <v>#NUM!</v>
      </c>
      <c r="V8" t="e">
        <v>#NUM!</v>
      </c>
      <c r="W8" t="e">
        <v>#NUM!</v>
      </c>
      <c r="X8" t="e">
        <v>#NUM!</v>
      </c>
      <c r="Y8" t="e">
        <v>#NUM!</v>
      </c>
      <c r="Z8" t="e">
        <v>#NUM!</v>
      </c>
      <c r="AA8" t="e">
        <v>#NUM!</v>
      </c>
      <c r="AB8" t="e">
        <v>#NUM!</v>
      </c>
      <c r="AC8" t="e">
        <v>#NUM!</v>
      </c>
      <c r="AD8" t="e">
        <v>#NUM!</v>
      </c>
      <c r="AE8" t="e">
        <v>#NUM!</v>
      </c>
      <c r="AF8" t="e">
        <v>#NUM!</v>
      </c>
      <c r="AG8" t="e">
        <v>#NUM!</v>
      </c>
      <c r="AH8" t="e">
        <v>#NUM!</v>
      </c>
    </row>
    <row r="9" spans="3:34" x14ac:dyDescent="0.2">
      <c r="C9" t="str">
        <f>IF(entry.form!E18&lt;&gt;"",entry.form!E18,"")</f>
        <v/>
      </c>
      <c r="F9" t="e">
        <f>F8/F5</f>
        <v>#N/A</v>
      </c>
      <c r="G9" s="1" t="s">
        <v>19</v>
      </c>
      <c r="H9" s="1"/>
      <c r="I9" t="s">
        <v>15</v>
      </c>
      <c r="P9" t="e">
        <v>#NUM!</v>
      </c>
      <c r="Q9" t="e">
        <v>#NUM!</v>
      </c>
      <c r="R9" t="e">
        <v>#NUM!</v>
      </c>
      <c r="S9" t="e">
        <v>#NUM!</v>
      </c>
      <c r="T9" t="e">
        <v>#NUM!</v>
      </c>
      <c r="U9" t="e">
        <v>#NUM!</v>
      </c>
      <c r="V9" t="e">
        <v>#NUM!</v>
      </c>
      <c r="W9" t="e">
        <v>#NUM!</v>
      </c>
      <c r="X9" t="e">
        <v>#NUM!</v>
      </c>
      <c r="Y9" t="e">
        <v>#NUM!</v>
      </c>
      <c r="Z9" t="e">
        <v>#NUM!</v>
      </c>
      <c r="AA9" t="e">
        <v>#NUM!</v>
      </c>
      <c r="AB9" t="e">
        <v>#NUM!</v>
      </c>
      <c r="AC9" t="e">
        <v>#NUM!</v>
      </c>
      <c r="AD9" t="e">
        <v>#NUM!</v>
      </c>
      <c r="AE9" t="e">
        <v>#NUM!</v>
      </c>
      <c r="AF9" t="e">
        <v>#NUM!</v>
      </c>
      <c r="AG9" t="e">
        <v>#NUM!</v>
      </c>
      <c r="AH9" t="e">
        <v>#NUM!</v>
      </c>
    </row>
    <row r="10" spans="3:34" x14ac:dyDescent="0.2">
      <c r="C10" t="str">
        <f>IF(entry.form!E19&lt;&gt;"",entry.form!E19,"")</f>
        <v/>
      </c>
      <c r="F10" t="e">
        <f>HLOOKUP(F6,$K$3:$AH$29,27)</f>
        <v>#N/A</v>
      </c>
      <c r="G10" t="s">
        <v>20</v>
      </c>
      <c r="Q10" t="e">
        <v>#NUM!</v>
      </c>
      <c r="R10" t="e">
        <v>#NUM!</v>
      </c>
      <c r="S10" t="e">
        <v>#NUM!</v>
      </c>
      <c r="T10" t="e">
        <v>#NUM!</v>
      </c>
      <c r="U10" t="e">
        <v>#NUM!</v>
      </c>
      <c r="V10" t="e">
        <v>#NUM!</v>
      </c>
      <c r="W10" t="e">
        <v>#NUM!</v>
      </c>
      <c r="X10" t="e">
        <v>#NUM!</v>
      </c>
      <c r="Y10" t="e">
        <v>#NUM!</v>
      </c>
      <c r="Z10" t="e">
        <v>#NUM!</v>
      </c>
      <c r="AA10" t="e">
        <v>#NUM!</v>
      </c>
      <c r="AB10" t="e">
        <v>#NUM!</v>
      </c>
      <c r="AC10" t="e">
        <v>#NUM!</v>
      </c>
      <c r="AD10" t="e">
        <v>#NUM!</v>
      </c>
      <c r="AE10" t="e">
        <v>#NUM!</v>
      </c>
      <c r="AF10" t="e">
        <v>#NUM!</v>
      </c>
      <c r="AG10" t="e">
        <v>#NUM!</v>
      </c>
      <c r="AH10" t="e">
        <v>#NUM!</v>
      </c>
    </row>
    <row r="11" spans="3:34" x14ac:dyDescent="0.2">
      <c r="C11" t="str">
        <f>IF(entry.form!E20&lt;&gt;"",entry.form!E20,"")</f>
        <v/>
      </c>
      <c r="F11" t="e">
        <f>F10/F6</f>
        <v>#N/A</v>
      </c>
      <c r="G11" s="1" t="s">
        <v>21</v>
      </c>
      <c r="H11" s="1"/>
      <c r="I11" t="s">
        <v>15</v>
      </c>
      <c r="R11" t="e">
        <v>#NUM!</v>
      </c>
      <c r="S11" t="e">
        <v>#NUM!</v>
      </c>
      <c r="T11" t="e">
        <v>#NUM!</v>
      </c>
      <c r="U11" t="e">
        <v>#NUM!</v>
      </c>
      <c r="V11" t="e">
        <v>#NUM!</v>
      </c>
      <c r="W11" t="e">
        <v>#NUM!</v>
      </c>
      <c r="X11" t="e">
        <v>#NUM!</v>
      </c>
      <c r="Y11" t="e">
        <v>#NUM!</v>
      </c>
      <c r="Z11" t="e">
        <v>#NUM!</v>
      </c>
      <c r="AA11" t="e">
        <v>#NUM!</v>
      </c>
      <c r="AB11" t="e">
        <v>#NUM!</v>
      </c>
      <c r="AC11" t="e">
        <v>#NUM!</v>
      </c>
      <c r="AD11" t="e">
        <v>#NUM!</v>
      </c>
      <c r="AE11" t="e">
        <v>#NUM!</v>
      </c>
      <c r="AF11" t="e">
        <v>#NUM!</v>
      </c>
      <c r="AG11" t="e">
        <v>#NUM!</v>
      </c>
      <c r="AH11" t="e">
        <v>#NUM!</v>
      </c>
    </row>
    <row r="12" spans="3:34" x14ac:dyDescent="0.2">
      <c r="C12" t="str">
        <f>IF(entry.form!E21&lt;&gt;"",entry.form!E21,"")</f>
        <v/>
      </c>
      <c r="F12">
        <f>C51</f>
        <v>0</v>
      </c>
      <c r="G12" t="s">
        <v>22</v>
      </c>
      <c r="S12" t="e">
        <v>#NUM!</v>
      </c>
      <c r="T12" t="e">
        <v>#NUM!</v>
      </c>
      <c r="U12" t="e">
        <v>#NUM!</v>
      </c>
      <c r="V12" t="e">
        <v>#NUM!</v>
      </c>
      <c r="W12" t="e">
        <v>#NUM!</v>
      </c>
      <c r="X12" t="e">
        <v>#NUM!</v>
      </c>
      <c r="Y12" t="e">
        <v>#NUM!</v>
      </c>
      <c r="Z12" t="e">
        <v>#NUM!</v>
      </c>
      <c r="AA12" t="e">
        <v>#NUM!</v>
      </c>
      <c r="AB12" t="e">
        <v>#NUM!</v>
      </c>
      <c r="AC12" t="e">
        <v>#NUM!</v>
      </c>
      <c r="AD12" t="e">
        <v>#NUM!</v>
      </c>
      <c r="AE12" t="e">
        <v>#NUM!</v>
      </c>
      <c r="AF12" t="e">
        <v>#NUM!</v>
      </c>
      <c r="AG12" t="e">
        <v>#NUM!</v>
      </c>
      <c r="AH12" t="e">
        <v>#NUM!</v>
      </c>
    </row>
    <row r="13" spans="3:34" x14ac:dyDescent="0.2">
      <c r="C13" t="str">
        <f>IF(entry.form!E22&lt;&gt;"",entry.form!E22,"")</f>
        <v/>
      </c>
      <c r="F13" t="e">
        <f>F12/COUNT(C3:C50)</f>
        <v>#DIV/0!</v>
      </c>
      <c r="G13" t="s">
        <v>23</v>
      </c>
      <c r="T13" t="e">
        <v>#NUM!</v>
      </c>
      <c r="U13" t="e">
        <v>#NUM!</v>
      </c>
      <c r="V13" t="e">
        <v>#NUM!</v>
      </c>
      <c r="W13" t="e">
        <v>#NUM!</v>
      </c>
      <c r="X13" t="e">
        <v>#NUM!</v>
      </c>
      <c r="Y13" t="e">
        <v>#NUM!</v>
      </c>
      <c r="Z13" t="e">
        <v>#NUM!</v>
      </c>
      <c r="AA13" t="e">
        <v>#NUM!</v>
      </c>
      <c r="AB13" t="e">
        <v>#NUM!</v>
      </c>
      <c r="AC13" t="e">
        <v>#NUM!</v>
      </c>
      <c r="AD13" t="e">
        <v>#NUM!</v>
      </c>
      <c r="AE13" t="e">
        <v>#NUM!</v>
      </c>
      <c r="AF13" t="e">
        <v>#NUM!</v>
      </c>
      <c r="AG13" t="e">
        <v>#NUM!</v>
      </c>
      <c r="AH13" t="e">
        <v>#NUM!</v>
      </c>
    </row>
    <row r="14" spans="3:34" x14ac:dyDescent="0.2">
      <c r="C14" t="str">
        <f>IF(entry.form!E23&lt;&gt;"",entry.form!E23,"")</f>
        <v/>
      </c>
      <c r="U14" t="e">
        <v>#NUM!</v>
      </c>
      <c r="V14" t="e">
        <v>#NUM!</v>
      </c>
      <c r="W14" t="e">
        <v>#NUM!</v>
      </c>
      <c r="X14" t="e">
        <v>#NUM!</v>
      </c>
      <c r="Y14" t="e">
        <v>#NUM!</v>
      </c>
      <c r="Z14" t="e">
        <v>#NUM!</v>
      </c>
      <c r="AA14" t="e">
        <v>#NUM!</v>
      </c>
      <c r="AB14" t="e">
        <v>#NUM!</v>
      </c>
      <c r="AC14" t="e">
        <v>#NUM!</v>
      </c>
      <c r="AD14" t="e">
        <v>#NUM!</v>
      </c>
      <c r="AE14" t="e">
        <v>#NUM!</v>
      </c>
      <c r="AF14" t="e">
        <v>#NUM!</v>
      </c>
      <c r="AG14" t="e">
        <v>#NUM!</v>
      </c>
      <c r="AH14" t="e">
        <v>#NUM!</v>
      </c>
    </row>
    <row r="15" spans="3:34" x14ac:dyDescent="0.2">
      <c r="C15" t="str">
        <f>IF(entry.form!H12&lt;&gt;"",entry.form!H12,"")</f>
        <v/>
      </c>
      <c r="D15" t="s">
        <v>5</v>
      </c>
      <c r="V15" t="e">
        <v>#NUM!</v>
      </c>
      <c r="W15" t="e">
        <v>#NUM!</v>
      </c>
      <c r="X15" t="e">
        <v>#NUM!</v>
      </c>
      <c r="Y15" t="e">
        <v>#NUM!</v>
      </c>
      <c r="Z15" t="e">
        <v>#NUM!</v>
      </c>
      <c r="AA15" t="e">
        <v>#NUM!</v>
      </c>
      <c r="AB15" t="e">
        <v>#NUM!</v>
      </c>
      <c r="AC15" t="e">
        <v>#NUM!</v>
      </c>
      <c r="AD15" t="e">
        <v>#NUM!</v>
      </c>
      <c r="AE15" t="e">
        <v>#NUM!</v>
      </c>
      <c r="AF15" t="e">
        <v>#NUM!</v>
      </c>
      <c r="AG15" t="e">
        <v>#NUM!</v>
      </c>
      <c r="AH15" t="e">
        <v>#NUM!</v>
      </c>
    </row>
    <row r="16" spans="3:34" x14ac:dyDescent="0.2">
      <c r="C16" t="str">
        <f>IF(entry.form!H13&lt;&gt;"",entry.form!H13,"")</f>
        <v/>
      </c>
      <c r="W16" t="e">
        <v>#NUM!</v>
      </c>
      <c r="X16" t="e">
        <v>#NUM!</v>
      </c>
      <c r="Y16" t="e">
        <v>#NUM!</v>
      </c>
      <c r="Z16" t="e">
        <v>#NUM!</v>
      </c>
      <c r="AA16" t="e">
        <v>#NUM!</v>
      </c>
      <c r="AB16" t="e">
        <v>#NUM!</v>
      </c>
      <c r="AC16" t="e">
        <v>#NUM!</v>
      </c>
      <c r="AD16" t="e">
        <v>#NUM!</v>
      </c>
      <c r="AE16" t="e">
        <v>#NUM!</v>
      </c>
      <c r="AF16" t="e">
        <v>#NUM!</v>
      </c>
      <c r="AG16" t="e">
        <v>#NUM!</v>
      </c>
      <c r="AH16" t="e">
        <v>#NUM!</v>
      </c>
    </row>
    <row r="17" spans="3:34" x14ac:dyDescent="0.2">
      <c r="C17" t="str">
        <f>IF(entry.form!H14&lt;&gt;"",entry.form!H14,"")</f>
        <v/>
      </c>
      <c r="X17" t="e">
        <v>#NUM!</v>
      </c>
      <c r="Y17" t="e">
        <v>#NUM!</v>
      </c>
      <c r="Z17" t="e">
        <v>#NUM!</v>
      </c>
      <c r="AA17" t="e">
        <v>#NUM!</v>
      </c>
      <c r="AB17" t="e">
        <v>#NUM!</v>
      </c>
      <c r="AC17" t="e">
        <v>#NUM!</v>
      </c>
      <c r="AD17" t="e">
        <v>#NUM!</v>
      </c>
      <c r="AE17" t="e">
        <v>#NUM!</v>
      </c>
      <c r="AF17" t="e">
        <v>#NUM!</v>
      </c>
      <c r="AG17" t="e">
        <v>#NUM!</v>
      </c>
      <c r="AH17" t="e">
        <v>#NUM!</v>
      </c>
    </row>
    <row r="18" spans="3:34" x14ac:dyDescent="0.2">
      <c r="C18" t="str">
        <f>IF(entry.form!H15&lt;&gt;"",entry.form!H15,"")</f>
        <v/>
      </c>
      <c r="Y18" t="e">
        <v>#NUM!</v>
      </c>
      <c r="Z18" t="e">
        <v>#NUM!</v>
      </c>
      <c r="AA18" t="e">
        <v>#NUM!</v>
      </c>
      <c r="AB18" t="e">
        <v>#NUM!</v>
      </c>
      <c r="AC18" t="e">
        <v>#NUM!</v>
      </c>
      <c r="AD18" t="e">
        <v>#NUM!</v>
      </c>
      <c r="AE18" t="e">
        <v>#NUM!</v>
      </c>
      <c r="AF18" t="e">
        <v>#NUM!</v>
      </c>
      <c r="AG18" t="e">
        <v>#NUM!</v>
      </c>
      <c r="AH18" t="e">
        <v>#NUM!</v>
      </c>
    </row>
    <row r="19" spans="3:34" x14ac:dyDescent="0.2">
      <c r="C19" t="str">
        <f>IF(entry.form!H16&lt;&gt;"",entry.form!H16,"")</f>
        <v/>
      </c>
      <c r="Z19" t="e">
        <v>#NUM!</v>
      </c>
      <c r="AA19" t="e">
        <v>#NUM!</v>
      </c>
      <c r="AB19" t="e">
        <v>#NUM!</v>
      </c>
      <c r="AC19" t="e">
        <v>#NUM!</v>
      </c>
      <c r="AD19" t="e">
        <v>#NUM!</v>
      </c>
      <c r="AE19" t="e">
        <v>#NUM!</v>
      </c>
      <c r="AF19" t="e">
        <v>#NUM!</v>
      </c>
      <c r="AG19" t="e">
        <v>#NUM!</v>
      </c>
      <c r="AH19" t="e">
        <v>#NUM!</v>
      </c>
    </row>
    <row r="20" spans="3:34" x14ac:dyDescent="0.2">
      <c r="C20" t="str">
        <f>IF(entry.form!H17&lt;&gt;"",entry.form!H17,"")</f>
        <v/>
      </c>
      <c r="AA20" t="e">
        <v>#NUM!</v>
      </c>
      <c r="AB20" t="e">
        <v>#NUM!</v>
      </c>
      <c r="AC20" t="e">
        <v>#NUM!</v>
      </c>
      <c r="AD20" t="e">
        <v>#NUM!</v>
      </c>
      <c r="AE20" t="e">
        <v>#NUM!</v>
      </c>
      <c r="AF20" t="e">
        <v>#NUM!</v>
      </c>
      <c r="AG20" t="e">
        <v>#NUM!</v>
      </c>
      <c r="AH20" t="e">
        <v>#NUM!</v>
      </c>
    </row>
    <row r="21" spans="3:34" x14ac:dyDescent="0.2">
      <c r="C21" t="str">
        <f>IF(entry.form!H18&lt;&gt;"",entry.form!H18,"")</f>
        <v/>
      </c>
      <c r="AB21" t="e">
        <v>#NUM!</v>
      </c>
      <c r="AC21" t="e">
        <v>#NUM!</v>
      </c>
      <c r="AD21" t="e">
        <v>#NUM!</v>
      </c>
      <c r="AE21" t="e">
        <v>#NUM!</v>
      </c>
      <c r="AF21" t="e">
        <v>#NUM!</v>
      </c>
      <c r="AG21" t="e">
        <v>#NUM!</v>
      </c>
      <c r="AH21" t="e">
        <v>#NUM!</v>
      </c>
    </row>
    <row r="22" spans="3:34" x14ac:dyDescent="0.2">
      <c r="C22" t="str">
        <f>IF(entry.form!H19&lt;&gt;"",entry.form!H19,"")</f>
        <v/>
      </c>
      <c r="AC22" t="e">
        <v>#NUM!</v>
      </c>
      <c r="AD22" t="e">
        <v>#NUM!</v>
      </c>
      <c r="AE22" t="e">
        <v>#NUM!</v>
      </c>
      <c r="AF22" t="e">
        <v>#NUM!</v>
      </c>
      <c r="AG22" t="e">
        <v>#NUM!</v>
      </c>
      <c r="AH22" t="e">
        <v>#NUM!</v>
      </c>
    </row>
    <row r="23" spans="3:34" x14ac:dyDescent="0.2">
      <c r="C23" t="str">
        <f>IF(entry.form!H20&lt;&gt;"",entry.form!H20,"")</f>
        <v/>
      </c>
      <c r="AD23" t="e">
        <v>#NUM!</v>
      </c>
      <c r="AE23" t="e">
        <v>#NUM!</v>
      </c>
      <c r="AF23" t="e">
        <v>#NUM!</v>
      </c>
      <c r="AG23" t="e">
        <v>#NUM!</v>
      </c>
      <c r="AH23" t="e">
        <v>#NUM!</v>
      </c>
    </row>
    <row r="24" spans="3:34" x14ac:dyDescent="0.2">
      <c r="C24" t="str">
        <f>IF(entry.form!H21&lt;&gt;"",entry.form!H21,"")</f>
        <v/>
      </c>
      <c r="AE24" t="e">
        <v>#NUM!</v>
      </c>
      <c r="AF24" t="e">
        <v>#NUM!</v>
      </c>
      <c r="AG24" t="e">
        <v>#NUM!</v>
      </c>
      <c r="AH24" t="e">
        <v>#NUM!</v>
      </c>
    </row>
    <row r="25" spans="3:34" x14ac:dyDescent="0.2">
      <c r="C25" t="str">
        <f>IF(entry.form!H22&lt;&gt;"",entry.form!H22,"")</f>
        <v/>
      </c>
      <c r="AF25" t="e">
        <v>#NUM!</v>
      </c>
      <c r="AG25" t="e">
        <v>#NUM!</v>
      </c>
      <c r="AH25" t="e">
        <v>#NUM!</v>
      </c>
    </row>
    <row r="26" spans="3:34" x14ac:dyDescent="0.2">
      <c r="C26" t="str">
        <f>IF(entry.form!H23&lt;&gt;"",entry.form!H23,"")</f>
        <v/>
      </c>
      <c r="AG26" t="e">
        <v>#NUM!</v>
      </c>
      <c r="AH26" t="e">
        <v>#NUM!</v>
      </c>
    </row>
    <row r="27" spans="3:34" x14ac:dyDescent="0.2">
      <c r="C27" t="str">
        <f>IF(entry.form!$K12&lt;&gt;"",entry.form!$K12,"")</f>
        <v/>
      </c>
      <c r="D27" t="s">
        <v>5</v>
      </c>
      <c r="AH27" t="e">
        <v>#NUM!</v>
      </c>
    </row>
    <row r="28" spans="3:34" x14ac:dyDescent="0.2">
      <c r="C28" t="str">
        <f>IF(entry.form!$K13&lt;&gt;"",entry.form!$K13,"")</f>
        <v/>
      </c>
    </row>
    <row r="29" spans="3:34" x14ac:dyDescent="0.2">
      <c r="C29" t="str">
        <f>IF(entry.form!$K14&lt;&gt;"",entry.form!$K14,"")</f>
        <v/>
      </c>
      <c r="K29" t="e">
        <f>SUM(K4:K27)</f>
        <v>#NUM!</v>
      </c>
      <c r="L29" t="e">
        <f t="shared" ref="L29:AH29" si="0">SUM(L4:L27)</f>
        <v>#NUM!</v>
      </c>
      <c r="M29" t="e">
        <f t="shared" si="0"/>
        <v>#NUM!</v>
      </c>
      <c r="N29" t="e">
        <f t="shared" si="0"/>
        <v>#NUM!</v>
      </c>
      <c r="O29" t="e">
        <f t="shared" si="0"/>
        <v>#NUM!</v>
      </c>
      <c r="P29" t="e">
        <f t="shared" si="0"/>
        <v>#NUM!</v>
      </c>
      <c r="Q29" t="e">
        <f t="shared" si="0"/>
        <v>#NUM!</v>
      </c>
      <c r="R29" t="e">
        <f t="shared" si="0"/>
        <v>#NUM!</v>
      </c>
      <c r="S29" t="e">
        <f t="shared" si="0"/>
        <v>#NUM!</v>
      </c>
      <c r="T29" t="e">
        <f t="shared" si="0"/>
        <v>#NUM!</v>
      </c>
      <c r="U29" t="e">
        <f t="shared" si="0"/>
        <v>#NUM!</v>
      </c>
      <c r="V29" t="e">
        <f t="shared" si="0"/>
        <v>#NUM!</v>
      </c>
      <c r="W29" t="e">
        <f t="shared" si="0"/>
        <v>#NUM!</v>
      </c>
      <c r="X29" t="e">
        <f t="shared" si="0"/>
        <v>#NUM!</v>
      </c>
      <c r="Y29" t="e">
        <f t="shared" si="0"/>
        <v>#NUM!</v>
      </c>
      <c r="Z29" t="e">
        <f t="shared" si="0"/>
        <v>#NUM!</v>
      </c>
      <c r="AA29" t="e">
        <f t="shared" si="0"/>
        <v>#NUM!</v>
      </c>
      <c r="AB29" t="e">
        <f t="shared" si="0"/>
        <v>#NUM!</v>
      </c>
      <c r="AC29" t="e">
        <f t="shared" si="0"/>
        <v>#NUM!</v>
      </c>
      <c r="AD29" t="e">
        <f t="shared" si="0"/>
        <v>#NUM!</v>
      </c>
      <c r="AE29" t="e">
        <f t="shared" si="0"/>
        <v>#NUM!</v>
      </c>
      <c r="AF29" t="e">
        <f t="shared" si="0"/>
        <v>#NUM!</v>
      </c>
      <c r="AG29" t="e">
        <f t="shared" si="0"/>
        <v>#NUM!</v>
      </c>
      <c r="AH29" t="e">
        <f t="shared" si="0"/>
        <v>#NUM!</v>
      </c>
    </row>
    <row r="30" spans="3:34" x14ac:dyDescent="0.2">
      <c r="C30" t="str">
        <f>IF(entry.form!$K15&lt;&gt;"",entry.form!$K15,"")</f>
        <v/>
      </c>
    </row>
    <row r="31" spans="3:34" x14ac:dyDescent="0.2">
      <c r="C31" t="str">
        <f>IF(entry.form!$K16&lt;&gt;"",entry.form!$K16,"")</f>
        <v/>
      </c>
    </row>
    <row r="32" spans="3:34" x14ac:dyDescent="0.2">
      <c r="C32" t="str">
        <f>IF(entry.form!$K17&lt;&gt;"",entry.form!$K17,"")</f>
        <v/>
      </c>
    </row>
    <row r="33" spans="3:3" x14ac:dyDescent="0.2">
      <c r="C33" t="str">
        <f>IF(entry.form!$K18&lt;&gt;"",entry.form!$K18,"")</f>
        <v/>
      </c>
    </row>
    <row r="34" spans="3:3" x14ac:dyDescent="0.2">
      <c r="C34" t="str">
        <f>IF(entry.form!$K19&lt;&gt;"",entry.form!$K19,"")</f>
        <v/>
      </c>
    </row>
    <row r="35" spans="3:3" x14ac:dyDescent="0.2">
      <c r="C35" t="str">
        <f>IF(entry.form!$K20&lt;&gt;"",entry.form!$K20,"")</f>
        <v/>
      </c>
    </row>
    <row r="36" spans="3:3" x14ac:dyDescent="0.2">
      <c r="C36" t="str">
        <f>IF(entry.form!$K21&lt;&gt;"",entry.form!$K21,"")</f>
        <v/>
      </c>
    </row>
    <row r="37" spans="3:3" x14ac:dyDescent="0.2">
      <c r="C37" t="str">
        <f>IF(entry.form!$K22&lt;&gt;"",entry.form!$K22,"")</f>
        <v/>
      </c>
    </row>
    <row r="38" spans="3:3" x14ac:dyDescent="0.2">
      <c r="C38" t="str">
        <f>IF(entry.form!$K23&lt;&gt;"",entry.form!$K23,"")</f>
        <v/>
      </c>
    </row>
    <row r="39" spans="3:3" x14ac:dyDescent="0.2">
      <c r="C39" t="str">
        <f>IF(entry.form!$N12&lt;&gt;"",entry.form!$N12,"")</f>
        <v/>
      </c>
    </row>
    <row r="40" spans="3:3" x14ac:dyDescent="0.2">
      <c r="C40" t="str">
        <f>IF(entry.form!$N13&lt;&gt;"",entry.form!$N13,"")</f>
        <v/>
      </c>
    </row>
    <row r="41" spans="3:3" x14ac:dyDescent="0.2">
      <c r="C41" t="str">
        <f>IF(entry.form!$N14&lt;&gt;"",entry.form!$N14,"")</f>
        <v/>
      </c>
    </row>
    <row r="42" spans="3:3" x14ac:dyDescent="0.2">
      <c r="C42" t="str">
        <f>IF(entry.form!$N15&lt;&gt;"",entry.form!$N15,"")</f>
        <v/>
      </c>
    </row>
    <row r="43" spans="3:3" x14ac:dyDescent="0.2">
      <c r="C43" t="str">
        <f>IF(entry.form!$N16&lt;&gt;"",entry.form!$N16,"")</f>
        <v/>
      </c>
    </row>
    <row r="44" spans="3:3" x14ac:dyDescent="0.2">
      <c r="C44" t="str">
        <f>IF(entry.form!$N17&lt;&gt;"",entry.form!$N17,"")</f>
        <v/>
      </c>
    </row>
    <row r="45" spans="3:3" x14ac:dyDescent="0.2">
      <c r="C45" t="str">
        <f>IF(entry.form!$N18&lt;&gt;"",entry.form!$N18,"")</f>
        <v/>
      </c>
    </row>
    <row r="46" spans="3:3" x14ac:dyDescent="0.2">
      <c r="C46" t="str">
        <f>IF(entry.form!$N19&lt;&gt;"",entry.form!$N19,"")</f>
        <v/>
      </c>
    </row>
    <row r="47" spans="3:3" x14ac:dyDescent="0.2">
      <c r="C47" t="str">
        <f>IF(entry.form!$N20&lt;&gt;"",entry.form!$N20,"")</f>
        <v/>
      </c>
    </row>
    <row r="48" spans="3:3" x14ac:dyDescent="0.2">
      <c r="C48" t="str">
        <f>IF(entry.form!$N21&lt;&gt;"",entry.form!$N21,"")</f>
        <v/>
      </c>
    </row>
    <row r="49" spans="3:3" x14ac:dyDescent="0.2">
      <c r="C49" t="str">
        <f>IF(entry.form!$N22&lt;&gt;"",entry.form!$N22,"")</f>
        <v/>
      </c>
    </row>
    <row r="50" spans="3:3" x14ac:dyDescent="0.2">
      <c r="C50" t="str">
        <f>IF(entry.form!$N23&lt;&gt;"",entry.form!$N23,"")</f>
        <v/>
      </c>
    </row>
    <row r="51" spans="3:3" x14ac:dyDescent="0.2">
      <c r="C51">
        <f>SUM(C3:C50)</f>
        <v>0</v>
      </c>
    </row>
  </sheetData>
  <sheetProtection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entry.form</vt:lpstr>
      <vt:lpstr>sandbox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jid</dc:creator>
  <cp:lastModifiedBy>Debra Ireland</cp:lastModifiedBy>
  <dcterms:created xsi:type="dcterms:W3CDTF">2017-03-02T22:13:18Z</dcterms:created>
  <dcterms:modified xsi:type="dcterms:W3CDTF">2018-01-26T20:54:00Z</dcterms:modified>
</cp:coreProperties>
</file>